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★★令和４年度\R4（R3年度分）経営比較分析表（R5.1.10県から照会）\入善町下水道\"/>
    </mc:Choice>
  </mc:AlternateContent>
  <workbookProtection workbookAlgorithmName="SHA-512" workbookHashValue="V8MU5LE5I9qDTkCaddiJ7o7ATxZC3ekmeQ9GAzn1sTz60HKAJa/livqV5EtKi7SRZhm5kTOSdRHw0Kt3F9YSSQ==" workbookSaltValue="uVlT6GLBZBjZkRbwbQy/IA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<sst xmlns="http://schemas.openxmlformats.org/spreadsheetml/2006/main" count="241" uniqueCount="120">
  <si>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</si>
  <si>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</si>
  <si>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</si>
  <si>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</si>
  <si>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</si>
  <si>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</si>
  <si>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</si>
  <si>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</si>
  <si>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</si>
  <si>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</si>
  <si>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</si>
  <si>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</si>
  <si>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</si>
  <si>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</si>
  <si>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</si>
  <si>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</si>
  <si>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</si>
  <si>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</si>
  <si>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</si>
  <si>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</si>
  <si>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</si>
  <si>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</si>
  <si>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</si>
  <si>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</si>
  <si>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</si>
  <si>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</si>
  <si>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</si>
  <si>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</si>
  <si>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</si>
  <si>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</si>
  <si>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</si>
  <si>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</si>
  <si>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</si>
  <si>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</si>
  <si>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</si>
  <si>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</si>
  <si>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</si>
  <si>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</si>
  <si>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</si>
  <si>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</si>
  <si>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</si>
  <si>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</si>
  <si>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</si>
  <si>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</si>
  <si>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</si>
  <si>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</si>
  <si>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</si>
  <si>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</si>
  <si>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</si>
  <si>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</si>
  <si>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</si>
  <si>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</si>
  <si>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</si>
  <si>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</si>
  <si>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</si>
  <si>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</si>
  <si>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</si>
  <si>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</si>
  <si>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</si>
  <si>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</si>
  <si>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</si>
  <si>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</si>
  <si>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</si>
  <si>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</si>
  <si>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</si>
  <si>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</si>
  <si>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</si>
  <si>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</si>
  <si>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</si>
  <si>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</si>
  <si>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</si>
  <si>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</si>
  <si>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</si>
  <si>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</si>
  <si>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</si>
  <si>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</si>
  <si>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</si>
  <si>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</si>
  <si>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</si>
  <si>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</si>
  <si>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</si>
  <si>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</si>
  <si>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</si>
  <si>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</si>
  <si>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</si>
  <si>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</si>
  <si>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</si>
  <si>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</si>
  <si>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</si>
  <si>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</si>
  <si>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</si>
  <si>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</si>
  <si>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</si>
  <si>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</si>
  <si>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</si>
  <si>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</si>
  <si>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</si>
  <si>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</si>
  <si>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</si>
  <si>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</si>
  <si>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</si>
  <si>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</si>
  <si>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</si>
  <si>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</si>
  <si>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</si>
  <si>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</si>
  <si>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</si>
  <si>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</si>
  <si>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</si>
  <si>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</si>
  <si>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</si>
  <si>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</si>
  <si>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</si>
  <si>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</si>
  <si>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</si>
  <si>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</si>
  <si>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</si>
  <si>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</si>
  <si>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微増傾向にあるが、引き続き下水道未接続世帯への啓発活動に取り組む。</t>
    <rPh sb="314" eb="318">
      <t>ヒキツヅキゲ</t>
    </rPh>
    <rPh sb="318" eb="326">
      <t>スイドウミセツゾクセタイ</t>
    </rPh>
    <rPh sb="328" eb="332">
      <t>ケイハツカツドウ</t>
    </rPh>
    <rPh sb="333" eb="334">
      <t>ト</t>
    </rPh>
    <rPh sb="335" eb="336">
      <t>ク</t>
    </rPh>
    <phoneticPr fontId="4"/>
  </si>
  <si>
    <t>　本町の下水道事業は平成13年に供用開始し、21年程度経過している。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</si>
</sst>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A-4B4D-AE80-6E09FBE28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0.26</c:v>
                </c:pt>
                <c:pt idx="2">
                  <c:v>0.04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A-4B4D-AE80-6E09FBE28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3-47AE-B37F-0829B8C0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29.8</c:v>
                </c:pt>
                <c:pt idx="1">
                  <c:v>29.43</c:v>
                </c:pt>
                <c:pt idx="2">
                  <c:v>26.7</c:v>
                </c:pt>
                <c:pt idx="3">
                  <c:v>29.12</c:v>
                </c:pt>
                <c:pt idx="4">
                  <c:v>28.77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3-47AE-B37F-0829B8C0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81.819999999999993</c:v>
                </c:pt>
                <c:pt idx="1">
                  <c:v>82.19</c:v>
                </c:pt>
                <c:pt idx="2">
                  <c:v>82.52</c:v>
                </c:pt>
                <c:pt idx="3">
                  <c:v>83.9</c:v>
                </c:pt>
                <c:pt idx="4">
                  <c:v>85.04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0-49AE-A713-4E9999C87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66.95</c:v>
                </c:pt>
                <c:pt idx="1">
                  <c:v>66.33</c:v>
                </c:pt>
                <c:pt idx="2">
                  <c:v>66.459999999999994</c:v>
                </c:pt>
                <c:pt idx="3">
                  <c:v>64.42</c:v>
                </c:pt>
                <c:pt idx="4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0-49AE-A713-4E9999C87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93.89</c:v>
                </c:pt>
                <c:pt idx="1">
                  <c:v>88.49</c:v>
                </c:pt>
                <c:pt idx="2">
                  <c:v>54.27</c:v>
                </c:pt>
                <c:pt idx="3">
                  <c:v>32.369999999999997</c:v>
                </c:pt>
                <c:pt idx="4">
                  <c:v>90.78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0-46DD-8C90-448A34DF0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0-46DD-8C90-448A34DF0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527-9742-2D6D8EDF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E-4527-9742-2D6D8EDF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4-4C9A-9F2B-E8AE072C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4-4C9A-9F2B-E8AE072C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9DC-851F-593DCA02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5-49DC-851F-593DCA02F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C-4F1A-8783-6677A995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C-4F1A-8783-6677A995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2570.35</c:v>
                </c:pt>
                <c:pt idx="1">
                  <c:v>2519.9899999999998</c:v>
                </c:pt>
                <c:pt idx="2">
                  <c:v>2471.7600000000002</c:v>
                </c:pt>
                <c:pt idx="3">
                  <c:v>2433.42</c:v>
                </c:pt>
                <c:pt idx="4">
                  <c:v>2364.62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7-4629-BCD4-6CAAB92BE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1491.92</c:v>
                </c:pt>
                <c:pt idx="1">
                  <c:v>1756.26</c:v>
                </c:pt>
                <c:pt idx="2">
                  <c:v>1864.29</c:v>
                </c:pt>
                <c:pt idx="3">
                  <c:v>1867.86</c:v>
                </c:pt>
                <c:pt idx="4">
                  <c:v>1056.55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7-4629-BCD4-6CAAB92BE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47.41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8-41C1-A581-9F969BBD2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46.77</c:v>
                </c:pt>
                <c:pt idx="1">
                  <c:v>45.78</c:v>
                </c:pt>
                <c:pt idx="2">
                  <c:v>51.32</c:v>
                </c:pt>
                <c:pt idx="3">
                  <c:v>46.93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8-41C1-A581-9F969BBD2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166.07</c:v>
                </c:pt>
                <c:pt idx="1">
                  <c:v>173.68</c:v>
                </c:pt>
                <c:pt idx="2">
                  <c:v>174.82</c:v>
                </c:pt>
                <c:pt idx="3">
                  <c:v>362.8</c:v>
                </c:pt>
                <c:pt idx="4">
                  <c:v>173.91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4-489B-8166-B299889D1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348.75</c:v>
                </c:pt>
                <c:pt idx="1">
                  <c:v>367.7</c:v>
                </c:pt>
                <c:pt idx="2">
                  <c:v>329.91</c:v>
                </c:pt>
                <c:pt idx="3">
                  <c:v>346.96</c:v>
                </c:pt>
                <c:pt idx="4">
                  <c:v>437.27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4-489B-8166-B299889D1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富山県　入善町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23576</v>
      </c>
      <c r="AM8" s="54"/>
      <c r="AN8" s="54"/>
      <c r="AO8" s="54"/>
      <c r="AP8" s="54"/>
      <c r="AQ8" s="54"/>
      <c r="AR8" s="54"/>
      <c r="AS8" s="54"/>
      <c r="AT8" s="53">
        <f>データ!T6</f>
        <v>71.25</v>
      </c>
      <c r="AU8" s="53"/>
      <c r="AV8" s="53"/>
      <c r="AW8" s="53"/>
      <c r="AX8" s="53"/>
      <c r="AY8" s="53"/>
      <c r="AZ8" s="53"/>
      <c r="BA8" s="53"/>
      <c r="BB8" s="53">
        <f>データ!U6</f>
        <v>330.89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 t="str">
        <f>データ!O6</f>
        <v>該当数値なし</v>
      </c>
      <c r="J10" s="53"/>
      <c r="K10" s="53"/>
      <c r="L10" s="53"/>
      <c r="M10" s="53"/>
      <c r="N10" s="53"/>
      <c r="O10" s="53"/>
      <c r="P10" s="53">
        <f>データ!P6</f>
        <v>3.88</v>
      </c>
      <c r="Q10" s="53"/>
      <c r="R10" s="53"/>
      <c r="S10" s="53"/>
      <c r="T10" s="53"/>
      <c r="U10" s="53"/>
      <c r="V10" s="53"/>
      <c r="W10" s="53">
        <f>データ!Q6</f>
        <v>85</v>
      </c>
      <c r="X10" s="53"/>
      <c r="Y10" s="53"/>
      <c r="Z10" s="53"/>
      <c r="AA10" s="53"/>
      <c r="AB10" s="53"/>
      <c r="AC10" s="53"/>
      <c r="AD10" s="54">
        <f>データ!R6</f>
        <v>3740</v>
      </c>
      <c r="AE10" s="54"/>
      <c r="AF10" s="54"/>
      <c r="AG10" s="54"/>
      <c r="AH10" s="54"/>
      <c r="AI10" s="54"/>
      <c r="AJ10" s="54"/>
      <c r="AK10" s="2"/>
      <c r="AL10" s="54">
        <f>データ!V6</f>
        <v>909</v>
      </c>
      <c r="AM10" s="54"/>
      <c r="AN10" s="54"/>
      <c r="AO10" s="54"/>
      <c r="AP10" s="54"/>
      <c r="AQ10" s="54"/>
      <c r="AR10" s="54"/>
      <c r="AS10" s="54"/>
      <c r="AT10" s="53">
        <f>データ!W6</f>
        <v>0.3</v>
      </c>
      <c r="AU10" s="53"/>
      <c r="AV10" s="53"/>
      <c r="AW10" s="53"/>
      <c r="AX10" s="53"/>
      <c r="AY10" s="53"/>
      <c r="AZ10" s="53"/>
      <c r="BA10" s="53"/>
      <c r="BB10" s="53">
        <f>データ!X6</f>
        <v>3030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3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3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3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3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3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3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3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3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3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3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3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30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30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3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3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【974.72】</v>
      </c>
      <c r="I86" s="12" t="str">
        <f>データ!CA6</f>
        <v>【44.22】</v>
      </c>
      <c r="J86" s="12" t="str">
        <f>データ!CL6</f>
        <v>【392.85】</v>
      </c>
      <c r="K86" s="12" t="str">
        <f>データ!CW6</f>
        <v>【32.23】</v>
      </c>
      <c r="L86" s="12" t="str">
        <f>データ!DH6</f>
        <v>【80.63】</v>
      </c>
      <c r="M86" s="12" t="s">
        <v>44</v>
      </c>
      <c r="N86" s="12" t="s">
        <v>44</v>
      </c>
      <c r="O86" s="12" t="str">
        <f>データ!EO6</f>
        <v>【0.01】</v>
      </c>
    </row>
  </sheetData>
  <sheetProtection algorithmName="SHA-512" hashValue="9RohSFd0a6azDaPdO+I7GpvG554dEoZiifboIIF1ksOdmP0rmGi84Zi16zxACDZPIQBCG6DNcV2wB5In/fL8Sw==" saltValue="82WCyQP5cEVkrThPuvUNw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2" t="s">
        <v>54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55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56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58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60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61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62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63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64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65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66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67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68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3.88</v>
      </c>
      <c r="Q6" s="20">
        <f t="shared" si="3"/>
        <v>85</v>
      </c>
      <c r="R6" s="20">
        <f t="shared" si="3"/>
        <v>3740</v>
      </c>
      <c r="S6" s="20">
        <f t="shared" si="3"/>
        <v>23576</v>
      </c>
      <c r="T6" s="20">
        <f t="shared" si="3"/>
        <v>71.25</v>
      </c>
      <c r="U6" s="20">
        <f t="shared" si="3"/>
        <v>330.89</v>
      </c>
      <c r="V6" s="20">
        <f t="shared" si="3"/>
        <v>909</v>
      </c>
      <c r="W6" s="20">
        <f t="shared" si="3"/>
        <v>0.3</v>
      </c>
      <c r="X6" s="20">
        <f t="shared" si="3"/>
        <v>3030</v>
      </c>
      <c r="Y6" s="21">
        <f>IF(Y7="",NA(),Y7)</f>
        <v>93.89</v>
      </c>
      <c r="Z6" s="21">
        <f t="shared" ref="Z6:AH6" si="4">IF(Z7="",NA(),Z7)</f>
        <v>88.49</v>
      </c>
      <c r="AA6" s="21">
        <f t="shared" si="4"/>
        <v>54.27</v>
      </c>
      <c r="AB6" s="21">
        <f t="shared" si="4"/>
        <v>32.369999999999997</v>
      </c>
      <c r="AC6" s="21">
        <f t="shared" si="4"/>
        <v>90.78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2570.35</v>
      </c>
      <c r="BG6" s="21">
        <f t="shared" ref="BG6:BO6" si="7">IF(BG7="",NA(),BG7)</f>
        <v>2519.9899999999998</v>
      </c>
      <c r="BH6" s="21">
        <f t="shared" si="7"/>
        <v>2471.7600000000002</v>
      </c>
      <c r="BI6" s="21">
        <f t="shared" si="7"/>
        <v>2433.42</v>
      </c>
      <c r="BJ6" s="21">
        <f t="shared" si="7"/>
        <v>2364.62</v>
      </c>
      <c r="BK6" s="21">
        <f t="shared" si="7"/>
        <v>1491.92</v>
      </c>
      <c r="BL6" s="21">
        <f t="shared" si="7"/>
        <v>1756.26</v>
      </c>
      <c r="BM6" s="21">
        <f t="shared" si="7"/>
        <v>1864.29</v>
      </c>
      <c r="BN6" s="21">
        <f t="shared" si="7"/>
        <v>1867.86</v>
      </c>
      <c r="BO6" s="21">
        <f t="shared" si="7"/>
        <v>1056.55</v>
      </c>
      <c r="BP6" s="20" t="str">
        <f>IF(BP7="","",IF(BP7="-","【-】","【"&amp;SUBSTITUTE(TEXT(BP7,"#,##0.00"),"-","△")&amp;"】"))</f>
        <v>【974.72】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47.41</v>
      </c>
      <c r="BU6" s="21">
        <f t="shared" si="8"/>
        <v>100</v>
      </c>
      <c r="BV6" s="21">
        <f t="shared" si="8"/>
        <v>46.77</v>
      </c>
      <c r="BW6" s="21">
        <f t="shared" si="8"/>
        <v>45.78</v>
      </c>
      <c r="BX6" s="21">
        <f t="shared" si="8"/>
        <v>51.32</v>
      </c>
      <c r="BY6" s="21">
        <f t="shared" si="8"/>
        <v>46.93</v>
      </c>
      <c r="BZ6" s="21">
        <f t="shared" si="8"/>
        <v>40</v>
      </c>
      <c r="CA6" s="20" t="str">
        <f>IF(CA7="","",IF(CA7="-","【-】","【"&amp;SUBSTITUTE(TEXT(CA7,"#,##0.00"),"-","△")&amp;"】"))</f>
        <v>【44.22】</v>
      </c>
      <c r="CB6" s="21">
        <f>IF(CB7="",NA(),CB7)</f>
        <v>166.07</v>
      </c>
      <c r="CC6" s="21">
        <f t="shared" ref="CC6:CK6" si="9">IF(CC7="",NA(),CC7)</f>
        <v>173.68</v>
      </c>
      <c r="CD6" s="21">
        <f t="shared" si="9"/>
        <v>174.82</v>
      </c>
      <c r="CE6" s="21">
        <f t="shared" si="9"/>
        <v>362.8</v>
      </c>
      <c r="CF6" s="21">
        <f t="shared" si="9"/>
        <v>173.91</v>
      </c>
      <c r="CG6" s="21">
        <f t="shared" si="9"/>
        <v>348.75</v>
      </c>
      <c r="CH6" s="21">
        <f t="shared" si="9"/>
        <v>367.7</v>
      </c>
      <c r="CI6" s="21">
        <f t="shared" si="9"/>
        <v>329.91</v>
      </c>
      <c r="CJ6" s="21">
        <f t="shared" si="9"/>
        <v>346.96</v>
      </c>
      <c r="CK6" s="21">
        <f t="shared" si="9"/>
        <v>437.27</v>
      </c>
      <c r="CL6" s="20" t="str">
        <f>IF(CL7="","",IF(CL7="-","【-】","【"&amp;SUBSTITUTE(TEXT(CL7,"#,##0.00"),"-","△")&amp;"】"))</f>
        <v>【392.85】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29.8</v>
      </c>
      <c r="CS6" s="21">
        <f t="shared" si="10"/>
        <v>29.43</v>
      </c>
      <c r="CT6" s="21">
        <f t="shared" si="10"/>
        <v>26.7</v>
      </c>
      <c r="CU6" s="21">
        <f t="shared" si="10"/>
        <v>29.12</v>
      </c>
      <c r="CV6" s="21">
        <f t="shared" si="10"/>
        <v>28.77</v>
      </c>
      <c r="CW6" s="20" t="str">
        <f>IF(CW7="","",IF(CW7="-","【-】","【"&amp;SUBSTITUTE(TEXT(CW7,"#,##0.00"),"-","△")&amp;"】"))</f>
        <v>【32.23】</v>
      </c>
      <c r="CX6" s="21">
        <f>IF(CX7="",NA(),CX7)</f>
        <v>81.819999999999993</v>
      </c>
      <c r="CY6" s="21">
        <f t="shared" ref="CY6:DG6" si="11">IF(CY7="",NA(),CY7)</f>
        <v>82.19</v>
      </c>
      <c r="CZ6" s="21">
        <f t="shared" si="11"/>
        <v>82.52</v>
      </c>
      <c r="DA6" s="21">
        <f t="shared" si="11"/>
        <v>83.9</v>
      </c>
      <c r="DB6" s="21">
        <f t="shared" si="11"/>
        <v>85.04</v>
      </c>
      <c r="DC6" s="21">
        <f t="shared" si="11"/>
        <v>66.95</v>
      </c>
      <c r="DD6" s="21">
        <f t="shared" si="11"/>
        <v>66.33</v>
      </c>
      <c r="DE6" s="21">
        <f t="shared" si="11"/>
        <v>66.459999999999994</v>
      </c>
      <c r="DF6" s="21">
        <f t="shared" si="11"/>
        <v>64.42</v>
      </c>
      <c r="DG6" s="21">
        <f t="shared" si="11"/>
        <v>78.900000000000006</v>
      </c>
      <c r="DH6" s="20" t="str">
        <f>IF(DH7="","",IF(DH7="-","【-】","【"&amp;SUBSTITUTE(TEXT(DH7,"#,##0.00"),"-","△")&amp;"】"))</f>
        <v>【80.63】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1">
        <f t="shared" si="14"/>
        <v>0.26</v>
      </c>
      <c r="EL6" s="21">
        <f t="shared" si="14"/>
        <v>0.04</v>
      </c>
      <c r="EM6" s="20">
        <f t="shared" si="14"/>
        <v>0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15">
      <c r="A7" s="14"/>
      <c r="B7" s="23">
        <v>2021</v>
      </c>
      <c r="C7" s="23">
        <v>163422</v>
      </c>
      <c r="D7" s="23">
        <v>47</v>
      </c>
      <c r="E7" s="23">
        <v>17</v>
      </c>
      <c r="F7" s="23">
        <v>6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3.88</v>
      </c>
      <c r="Q7" s="24">
        <v>85</v>
      </c>
      <c r="R7" s="24">
        <v>3740</v>
      </c>
      <c r="S7" s="24">
        <v>23576</v>
      </c>
      <c r="T7" s="24">
        <v>71.25</v>
      </c>
      <c r="U7" s="24">
        <v>330.89</v>
      </c>
      <c r="V7" s="24">
        <v>909</v>
      </c>
      <c r="W7" s="24">
        <v>0.3</v>
      </c>
      <c r="X7" s="24">
        <v>3030</v>
      </c>
      <c r="Y7" s="24">
        <v>93.89</v>
      </c>
      <c r="Z7" s="24">
        <v>88.49</v>
      </c>
      <c r="AA7" s="24">
        <v>54.27</v>
      </c>
      <c r="AB7" s="24">
        <v>32.369999999999997</v>
      </c>
      <c r="AC7" s="24">
        <v>90.78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2570.35</v>
      </c>
      <c r="BG7" s="24">
        <v>2519.9899999999998</v>
      </c>
      <c r="BH7" s="24">
        <v>2471.7600000000002</v>
      </c>
      <c r="BI7" s="24">
        <v>2433.42</v>
      </c>
      <c r="BJ7" s="24">
        <v>2364.62</v>
      </c>
      <c r="BK7" s="24">
        <v>1491.92</v>
      </c>
      <c r="BL7" s="24">
        <v>1756.26</v>
      </c>
      <c r="BM7" s="24">
        <v>1864.29</v>
      </c>
      <c r="BN7" s="24">
        <v>1867.86</v>
      </c>
      <c r="BO7" s="24">
        <v>1056.55</v>
      </c>
      <c r="BP7" s="24">
        <v>974.72</v>
      </c>
      <c r="BQ7" s="24">
        <v>100</v>
      </c>
      <c r="BR7" s="24">
        <v>100</v>
      </c>
      <c r="BS7" s="24">
        <v>100</v>
      </c>
      <c r="BT7" s="24">
        <v>47.41</v>
      </c>
      <c r="BU7" s="24">
        <v>100</v>
      </c>
      <c r="BV7" s="24">
        <v>46.77</v>
      </c>
      <c r="BW7" s="24">
        <v>45.78</v>
      </c>
      <c r="BX7" s="24">
        <v>51.32</v>
      </c>
      <c r="BY7" s="24">
        <v>46.93</v>
      </c>
      <c r="BZ7" s="24">
        <v>40</v>
      </c>
      <c r="CA7" s="24">
        <v>44.22</v>
      </c>
      <c r="CB7" s="24">
        <v>166.07</v>
      </c>
      <c r="CC7" s="24">
        <v>173.68</v>
      </c>
      <c r="CD7" s="24">
        <v>174.82</v>
      </c>
      <c r="CE7" s="24">
        <v>362.8</v>
      </c>
      <c r="CF7" s="24">
        <v>173.91</v>
      </c>
      <c r="CG7" s="24">
        <v>348.75</v>
      </c>
      <c r="CH7" s="24">
        <v>367.7</v>
      </c>
      <c r="CI7" s="24">
        <v>329.91</v>
      </c>
      <c r="CJ7" s="24">
        <v>346.96</v>
      </c>
      <c r="CK7" s="24">
        <v>437.27</v>
      </c>
      <c r="CL7" s="24">
        <v>392.85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29.8</v>
      </c>
      <c r="CS7" s="24">
        <v>29.43</v>
      </c>
      <c r="CT7" s="24">
        <v>26.7</v>
      </c>
      <c r="CU7" s="24">
        <v>29.12</v>
      </c>
      <c r="CV7" s="24">
        <v>28.77</v>
      </c>
      <c r="CW7" s="24">
        <v>32.229999999999997</v>
      </c>
      <c r="CX7" s="24">
        <v>81.819999999999993</v>
      </c>
      <c r="CY7" s="24">
        <v>82.19</v>
      </c>
      <c r="CZ7" s="24">
        <v>82.52</v>
      </c>
      <c r="DA7" s="24">
        <v>83.9</v>
      </c>
      <c r="DB7" s="24">
        <v>85.04</v>
      </c>
      <c r="DC7" s="24">
        <v>66.95</v>
      </c>
      <c r="DD7" s="24">
        <v>66.33</v>
      </c>
      <c r="DE7" s="24">
        <v>66.459999999999994</v>
      </c>
      <c r="DF7" s="24">
        <v>64.42</v>
      </c>
      <c r="DG7" s="24">
        <v>78.900000000000006</v>
      </c>
      <c r="DH7" s="24">
        <v>80.63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0.26</v>
      </c>
      <c r="EL7" s="24">
        <v>0.04</v>
      </c>
      <c r="EM7" s="24">
        <v>0</v>
      </c>
      <c r="EN7" s="24">
        <v>0.01</v>
      </c>
      <c r="EO7" s="24">
        <v>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cp:lastPrinted>2023-01-16T01:50:42Z</cp:lastPrinted>
  <dcterms:modified xsi:type="dcterms:W3CDTF">2023-01-16T01:58:16Z</dcterms:modified>
</cp:coreProperties>
</file>