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住まい・まちづくり課\03簡易水道・下水道係\03簡易水道・下水道係長用\業務係長用\県市町村課　報告\R5\240118Fw 【県１月26日（金）〆】公営企業に係る経営比較分析表（令和４年度決算）の分析等について（依頼）\14入善町\下水道（法非適用）\"/>
    </mc:Choice>
  </mc:AlternateContent>
  <workbookProtection workbookAlgorithmName="SHA-512" workbookHashValue="4PrKY2AfdLsUa6s1DXkDEg5/GLzNKd1PIC2PF4DenPyN7q+gCIIYwGFjPlJop4bIYISYmQaroXmZMjMm/5X+ZA==" workbookSaltValue="LJ8/M1LkO4c2OtjePZw78Q==" workbookSpinCount="100000" lockStructure="1"/>
  <bookViews>
    <workbookView xWindow="0" yWindow="0" windowWidth="20460" windowHeight="712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AD10" i="4"/>
  <c r="P10" i="4"/>
  <c r="I10" i="4"/>
  <c r="B10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<sst xmlns="http://schemas.openxmlformats.org/spreadsheetml/2006/main" count="236" uniqueCount="120">
  <si>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</si>
  <si>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</si>
  <si>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</si>
  <si>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</si>
  <si>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</si>
  <si>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</si>
  <si>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</si>
  <si>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</si>
  <si>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</si>
  <si>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</si>
  <si>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</si>
  <si>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</si>
  <si>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</si>
  <si>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</si>
  <si>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</si>
  <si>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</si>
  <si>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</si>
  <si>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</si>
  <si>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</si>
  <si>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</si>
  <si>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</si>
  <si>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</si>
  <si>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</si>
  <si>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</si>
  <si>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</si>
  <si>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</si>
  <si>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</si>
  <si>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</si>
  <si>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</si>
  <si>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</si>
  <si>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</si>
  <si>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</si>
  <si>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</si>
  <si>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</si>
  <si>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</si>
  <si>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</si>
  <si>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</si>
  <si>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</si>
  <si>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</si>
  <si>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</si>
  <si>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</si>
  <si>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</si>
  <si>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</si>
  <si>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</si>
  <si>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</si>
  <si>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</si>
  <si>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</si>
  <si>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</si>
  <si>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</si>
  <si>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</si>
  <si>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</si>
  <si>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</si>
  <si>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</si>
  <si>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</si>
  <si>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</si>
  <si>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</si>
  <si>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</si>
  <si>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</si>
  <si>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</si>
  <si>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</si>
  <si>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</si>
  <si>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</si>
  <si>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</si>
  <si>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</si>
  <si>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</si>
  <si>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</si>
  <si>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</si>
  <si>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</si>
  <si>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</si>
  <si>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</si>
  <si>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</si>
  <si>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</si>
  <si>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</si>
  <si>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</si>
  <si>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</si>
  <si>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</si>
  <si>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</si>
  <si>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</si>
  <si>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</si>
  <si>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</si>
  <si>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</si>
  <si>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</si>
  <si>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</si>
  <si>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</si>
  <si>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</si>
  <si>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</si>
  <si>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</si>
  <si>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</si>
  <si>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</si>
  <si>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</si>
  <si>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</si>
  <si>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</si>
  <si>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</si>
  <si>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</si>
  <si>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</si>
  <si>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</si>
  <si>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</si>
  <si>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</si>
  <si>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入善町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</si>
  <si>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</si>
  <si>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</si>
  <si>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</si>
  <si>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</si>
  <si>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</si>
  <si>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</si>
  <si>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</si>
  <si>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</si>
  <si>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</si>
  <si>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</si>
  <si>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</si>
  <si>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</si>
  <si>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</si>
  <si>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</si>
  <si>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</si>
  <si>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</si>
  <si>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</si>
  <si>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</si>
  <si>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
　下水道整備に伴う地方債償還金が大きいため、数値は100％未満の状況である。R8年ごろが償還ピークであり、同様の傾向が続く見込である。
④企業債残高対事業規模比率
　料金収入に対して資本費の負担が大きい状態である。H26年度から資本費平準化債を活用し、償還額をコントロールしながら計画的な償還に努める。
⑤経費回収率
　使用料収入は前年度と比較してほぼ横ばいであるが、人口減少に伴う収入減等により経費回収率の悪化が懸念される。
⑥汚水処理原価
　地方債償還額の増加による汚水処理原価の悪化が懸念される。
⑦施設利用率
　人口減少とともに微減～横ばい傾向にある。
⑧水洗化率
　集合住宅や市街地など比較的人口密度が高いエリアであり、横ばい～微増傾向にある。
　</t>
    <rPh sb="284" eb="285">
      <t>ヨコ</t>
    </rPh>
    <phoneticPr fontId="4"/>
  </si>
  <si>
    <t>経営戦略：H29.1策定済
　経営戦略に掲げる、重点課題とアクションプランを確実に実行し、経営改善に努める。
　アクションプランのうち、平成29年度から下水道の本管延伸の抑制、他自治体の汚水受入による余剰能力の活用、将来的な事業統合を見据えた会計統合などが実行済みである。
　今後は、事業統合など更なるコスト縮減に努めるとともに、適正な使用料水準の検討など、下水道事業のあり方について引続き検討を進める。</t>
    <phoneticPr fontId="4"/>
  </si>
  <si>
    <t>　本町の下水道事業は平成13年に供用開始し、22年程度経過している。
■管きょ
　管きょの耐用年数は50～75年程度を見込んでおり、しばらくは老朽化に伴う大規模な更新は見込んでいない。
■処理場施設
　長寿命化計画に基づき、耐用年数を迎えた電気・機械設備を中心に順次行っている。
■その他
　下水道事業全体の経営改善の取組みとして、将来的な更新コストや維持管理コストの削減を目的として、R1年度において、農業集落排水処理施設を廃止し、公共下水道処理施設に接続した。</t>
    <rPh sb="198" eb="200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</si>
</sst>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6-4E1F-AB3F-59C534050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0.15</c:v>
                </c:pt>
                <c:pt idx="2">
                  <c:v>1.65</c:v>
                </c:pt>
                <c:pt idx="3">
                  <c:v>0.14000000000000001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66-4E1F-AB3F-59C534050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58</c:v>
                </c:pt>
                <c:pt idx="1">
                  <c:v>57.4</c:v>
                </c:pt>
                <c:pt idx="2">
                  <c:v>61.99</c:v>
                </c:pt>
                <c:pt idx="3">
                  <c:v>61.08</c:v>
                </c:pt>
                <c:pt idx="4">
                  <c:v>58.94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BB-4036-9DEB-102CF4A17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52.58</c:v>
                </c:pt>
                <c:pt idx="1">
                  <c:v>50.94</c:v>
                </c:pt>
                <c:pt idx="2">
                  <c:v>50.53</c:v>
                </c:pt>
                <c:pt idx="3">
                  <c:v>51.42</c:v>
                </c:pt>
                <c:pt idx="4">
                  <c:v>48.95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B-4036-9DEB-102CF4A17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87.22</c:v>
                </c:pt>
                <c:pt idx="1">
                  <c:v>88.69</c:v>
                </c:pt>
                <c:pt idx="2">
                  <c:v>88.9</c:v>
                </c:pt>
                <c:pt idx="3">
                  <c:v>88.81</c:v>
                </c:pt>
                <c:pt idx="4">
                  <c:v>89.95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6-4FC9-9188-64CC8198D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83.02</c:v>
                </c:pt>
                <c:pt idx="1">
                  <c:v>82.55</c:v>
                </c:pt>
                <c:pt idx="2">
                  <c:v>82.08</c:v>
                </c:pt>
                <c:pt idx="3">
                  <c:v>81.34</c:v>
                </c:pt>
                <c:pt idx="4">
                  <c:v>81.14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D6-4FC9-9188-64CC8198D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72.44</c:v>
                </c:pt>
                <c:pt idx="1">
                  <c:v>59.5</c:v>
                </c:pt>
                <c:pt idx="2">
                  <c:v>68.23</c:v>
                </c:pt>
                <c:pt idx="3">
                  <c:v>74.33</c:v>
                </c:pt>
                <c:pt idx="4">
                  <c:v>63.33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A-47E8-AA4E-2EEC392C2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A-47E8-AA4E-2EEC392C2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F-499E-8086-359E4A2B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F-499E-8086-359E4A2B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3-4D26-AA5A-C87361EF2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63-4D26-AA5A-C87361EF2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3-4350-BEDD-4443B08B4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D3-4350-BEDD-4443B08B4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4-47BB-B1AA-1B9CCB8ED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E4-47BB-B1AA-1B9CCB8ED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3027.93</c:v>
                </c:pt>
                <c:pt idx="1">
                  <c:v>2912.06</c:v>
                </c:pt>
                <c:pt idx="2">
                  <c:v>2787.53</c:v>
                </c:pt>
                <c:pt idx="3">
                  <c:v>2715.58</c:v>
                </c:pt>
                <c:pt idx="4">
                  <c:v>2668.5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7-4098-9CA1-932C46B8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958.81</c:v>
                </c:pt>
                <c:pt idx="1">
                  <c:v>1001.3</c:v>
                </c:pt>
                <c:pt idx="2">
                  <c:v>1050.51</c:v>
                </c:pt>
                <c:pt idx="3">
                  <c:v>1102.01</c:v>
                </c:pt>
                <c:pt idx="4">
                  <c:v>987.36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E7-4098-9CA1-932C46B8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95.91</c:v>
                </c:pt>
                <c:pt idx="1">
                  <c:v>96.31</c:v>
                </c:pt>
                <c:pt idx="2">
                  <c:v>96.29</c:v>
                </c:pt>
                <c:pt idx="3">
                  <c:v>96.41</c:v>
                </c:pt>
                <c:pt idx="4">
                  <c:v>96.55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E-4E2F-8903-482981A3D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82.88</c:v>
                </c:pt>
                <c:pt idx="1">
                  <c:v>81.88</c:v>
                </c:pt>
                <c:pt idx="2">
                  <c:v>82.65</c:v>
                </c:pt>
                <c:pt idx="3">
                  <c:v>82.55</c:v>
                </c:pt>
                <c:pt idx="4">
                  <c:v>83.55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DE-4E2F-8903-482981A3D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177.45</c:v>
                </c:pt>
                <c:pt idx="1">
                  <c:v>180.47</c:v>
                </c:pt>
                <c:pt idx="2">
                  <c:v>178.34</c:v>
                </c:pt>
                <c:pt idx="3">
                  <c:v>183.22</c:v>
                </c:pt>
                <c:pt idx="4">
                  <c:v>186.37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6-47FB-83F7-BD5F0D588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190.99</c:v>
                </c:pt>
                <c:pt idx="1">
                  <c:v>187.55</c:v>
                </c:pt>
                <c:pt idx="2">
                  <c:v>186.3</c:v>
                </c:pt>
                <c:pt idx="3">
                  <c:v>188.38</c:v>
                </c:pt>
                <c:pt idx="4">
                  <c:v>185.98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66-47FB-83F7-BD5F0D588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Y1" zoomScale="85" zoomScaleNormal="85" workbookViewId="0">
      <selection activeCell="AS56" sqref="AS5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富山県　入善町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5" t="s">
        <v>9</v>
      </c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7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Cc2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46">
        <f>データ!S6</f>
        <v>23136</v>
      </c>
      <c r="AM8" s="46"/>
      <c r="AN8" s="46"/>
      <c r="AO8" s="46"/>
      <c r="AP8" s="46"/>
      <c r="AQ8" s="46"/>
      <c r="AR8" s="46"/>
      <c r="AS8" s="46"/>
      <c r="AT8" s="45">
        <f>データ!T6</f>
        <v>71.25</v>
      </c>
      <c r="AU8" s="45"/>
      <c r="AV8" s="45"/>
      <c r="AW8" s="45"/>
      <c r="AX8" s="45"/>
      <c r="AY8" s="45"/>
      <c r="AZ8" s="45"/>
      <c r="BA8" s="45"/>
      <c r="BB8" s="45">
        <f>データ!U6</f>
        <v>324.72000000000003</v>
      </c>
      <c r="BC8" s="45"/>
      <c r="BD8" s="45"/>
      <c r="BE8" s="45"/>
      <c r="BF8" s="45"/>
      <c r="BG8" s="45"/>
      <c r="BH8" s="45"/>
      <c r="BI8" s="45"/>
      <c r="BJ8" s="3"/>
      <c r="BK8" s="3"/>
      <c r="BL8" s="67" t="s">
        <v>10</v>
      </c>
      <c r="BM8" s="68"/>
      <c r="BN8" s="69" t="s">
        <v>11</v>
      </c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70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24.29</v>
      </c>
      <c r="Q10" s="45"/>
      <c r="R10" s="45"/>
      <c r="S10" s="45"/>
      <c r="T10" s="45"/>
      <c r="U10" s="45"/>
      <c r="V10" s="45"/>
      <c r="W10" s="45">
        <f>データ!Q6</f>
        <v>85</v>
      </c>
      <c r="X10" s="45"/>
      <c r="Y10" s="45"/>
      <c r="Z10" s="45"/>
      <c r="AA10" s="45"/>
      <c r="AB10" s="45"/>
      <c r="AC10" s="45"/>
      <c r="AD10" s="46">
        <f>データ!R6</f>
        <v>3740</v>
      </c>
      <c r="AE10" s="46"/>
      <c r="AF10" s="46"/>
      <c r="AG10" s="46"/>
      <c r="AH10" s="46"/>
      <c r="AI10" s="46"/>
      <c r="AJ10" s="46"/>
      <c r="AK10" s="2"/>
      <c r="AL10" s="46">
        <f>データ!V6</f>
        <v>5572</v>
      </c>
      <c r="AM10" s="46"/>
      <c r="AN10" s="46"/>
      <c r="AO10" s="46"/>
      <c r="AP10" s="46"/>
      <c r="AQ10" s="46"/>
      <c r="AR10" s="46"/>
      <c r="AS10" s="46"/>
      <c r="AT10" s="45">
        <f>データ!W6</f>
        <v>1.74</v>
      </c>
      <c r="AU10" s="45"/>
      <c r="AV10" s="45"/>
      <c r="AW10" s="45"/>
      <c r="AX10" s="45"/>
      <c r="AY10" s="45"/>
      <c r="AZ10" s="45"/>
      <c r="BA10" s="45"/>
      <c r="BB10" s="45">
        <f>データ!X6</f>
        <v>3202.3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117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119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【652.82】</v>
      </c>
      <c r="I86" s="12" t="str">
        <f>データ!CA6</f>
        <v>【97.61】</v>
      </c>
      <c r="J86" s="12" t="str">
        <f>データ!CL6</f>
        <v>【138.29】</v>
      </c>
      <c r="K86" s="12" t="str">
        <f>データ!CW6</f>
        <v>【59.10】</v>
      </c>
      <c r="L86" s="12" t="str">
        <f>データ!DH6</f>
        <v>【95.82】</v>
      </c>
      <c r="M86" s="12" t="s">
        <v>44</v>
      </c>
      <c r="N86" s="12" t="s">
        <v>44</v>
      </c>
      <c r="O86" s="12" t="str">
        <f>データ!EO6</f>
        <v>【0.23】</v>
      </c>
    </row>
  </sheetData>
  <sheetProtection algorithmName="SHA-512" hashValue="oat+79rVe+jxGV1vP68ckud0RmafKaJO4q+vsXUEMfTIaTKuMltbDgUfncQYWpNINPkib6XViSNP0J+JkwJIkg==" saltValue="QNY2liRqOwqik7E0M1wVl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9" t="s">
        <v>54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55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56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58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59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60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61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62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63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64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65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66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67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68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163422</v>
      </c>
      <c r="D6" s="19">
        <f t="shared" si="3"/>
        <v>47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富山県　入善町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24.29</v>
      </c>
      <c r="Q6" s="20">
        <f t="shared" si="3"/>
        <v>85</v>
      </c>
      <c r="R6" s="20">
        <f t="shared" si="3"/>
        <v>3740</v>
      </c>
      <c r="S6" s="20">
        <f t="shared" si="3"/>
        <v>23136</v>
      </c>
      <c r="T6" s="20">
        <f t="shared" si="3"/>
        <v>71.25</v>
      </c>
      <c r="U6" s="20">
        <f t="shared" si="3"/>
        <v>324.72000000000003</v>
      </c>
      <c r="V6" s="20">
        <f t="shared" si="3"/>
        <v>5572</v>
      </c>
      <c r="W6" s="20">
        <f t="shared" si="3"/>
        <v>1.74</v>
      </c>
      <c r="X6" s="20">
        <f t="shared" si="3"/>
        <v>3202.3</v>
      </c>
      <c r="Y6" s="21">
        <f>IF(Y7="",NA(),Y7)</f>
        <v>72.44</v>
      </c>
      <c r="Z6" s="21">
        <f t="shared" ref="Z6:AH6" si="4">IF(Z7="",NA(),Z7)</f>
        <v>59.5</v>
      </c>
      <c r="AA6" s="21">
        <f t="shared" si="4"/>
        <v>68.23</v>
      </c>
      <c r="AB6" s="21">
        <f t="shared" si="4"/>
        <v>74.33</v>
      </c>
      <c r="AC6" s="21">
        <f t="shared" si="4"/>
        <v>63.33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3027.93</v>
      </c>
      <c r="BG6" s="21">
        <f t="shared" ref="BG6:BO6" si="7">IF(BG7="",NA(),BG7)</f>
        <v>2912.06</v>
      </c>
      <c r="BH6" s="21">
        <f t="shared" si="7"/>
        <v>2787.53</v>
      </c>
      <c r="BI6" s="21">
        <f t="shared" si="7"/>
        <v>2715.58</v>
      </c>
      <c r="BJ6" s="21">
        <f t="shared" si="7"/>
        <v>2668.5</v>
      </c>
      <c r="BK6" s="21">
        <f t="shared" si="7"/>
        <v>958.81</v>
      </c>
      <c r="BL6" s="21">
        <f t="shared" si="7"/>
        <v>1001.3</v>
      </c>
      <c r="BM6" s="21">
        <f t="shared" si="7"/>
        <v>1050.51</v>
      </c>
      <c r="BN6" s="21">
        <f t="shared" si="7"/>
        <v>1102.01</v>
      </c>
      <c r="BO6" s="21">
        <f t="shared" si="7"/>
        <v>987.36</v>
      </c>
      <c r="BP6" s="20" t="str">
        <f>IF(BP7="","",IF(BP7="-","【-】","【"&amp;SUBSTITUTE(TEXT(BP7,"#,##0.00"),"-","△")&amp;"】"))</f>
        <v>【652.82】</v>
      </c>
      <c r="BQ6" s="21">
        <f>IF(BQ7="",NA(),BQ7)</f>
        <v>95.91</v>
      </c>
      <c r="BR6" s="21">
        <f t="shared" ref="BR6:BZ6" si="8">IF(BR7="",NA(),BR7)</f>
        <v>96.31</v>
      </c>
      <c r="BS6" s="21">
        <f t="shared" si="8"/>
        <v>96.29</v>
      </c>
      <c r="BT6" s="21">
        <f t="shared" si="8"/>
        <v>96.41</v>
      </c>
      <c r="BU6" s="21">
        <f t="shared" si="8"/>
        <v>96.55</v>
      </c>
      <c r="BV6" s="21">
        <f t="shared" si="8"/>
        <v>82.88</v>
      </c>
      <c r="BW6" s="21">
        <f t="shared" si="8"/>
        <v>81.88</v>
      </c>
      <c r="BX6" s="21">
        <f t="shared" si="8"/>
        <v>82.65</v>
      </c>
      <c r="BY6" s="21">
        <f t="shared" si="8"/>
        <v>82.55</v>
      </c>
      <c r="BZ6" s="21">
        <f t="shared" si="8"/>
        <v>83.55</v>
      </c>
      <c r="CA6" s="20" t="str">
        <f>IF(CA7="","",IF(CA7="-","【-】","【"&amp;SUBSTITUTE(TEXT(CA7,"#,##0.00"),"-","△")&amp;"】"))</f>
        <v>【97.61】</v>
      </c>
      <c r="CB6" s="21">
        <f>IF(CB7="",NA(),CB7)</f>
        <v>177.45</v>
      </c>
      <c r="CC6" s="21">
        <f t="shared" ref="CC6:CK6" si="9">IF(CC7="",NA(),CC7)</f>
        <v>180.47</v>
      </c>
      <c r="CD6" s="21">
        <f t="shared" si="9"/>
        <v>178.34</v>
      </c>
      <c r="CE6" s="21">
        <f t="shared" si="9"/>
        <v>183.22</v>
      </c>
      <c r="CF6" s="21">
        <f t="shared" si="9"/>
        <v>186.37</v>
      </c>
      <c r="CG6" s="21">
        <f t="shared" si="9"/>
        <v>190.99</v>
      </c>
      <c r="CH6" s="21">
        <f t="shared" si="9"/>
        <v>187.55</v>
      </c>
      <c r="CI6" s="21">
        <f t="shared" si="9"/>
        <v>186.3</v>
      </c>
      <c r="CJ6" s="21">
        <f t="shared" si="9"/>
        <v>188.38</v>
      </c>
      <c r="CK6" s="21">
        <f t="shared" si="9"/>
        <v>185.98</v>
      </c>
      <c r="CL6" s="20" t="str">
        <f>IF(CL7="","",IF(CL7="-","【-】","【"&amp;SUBSTITUTE(TEXT(CL7,"#,##0.00"),"-","△")&amp;"】"))</f>
        <v>【138.29】</v>
      </c>
      <c r="CM6" s="21">
        <f>IF(CM7="",NA(),CM7)</f>
        <v>58</v>
      </c>
      <c r="CN6" s="21">
        <f t="shared" ref="CN6:CV6" si="10">IF(CN7="",NA(),CN7)</f>
        <v>57.4</v>
      </c>
      <c r="CO6" s="21">
        <f t="shared" si="10"/>
        <v>61.99</v>
      </c>
      <c r="CP6" s="21">
        <f t="shared" si="10"/>
        <v>61.08</v>
      </c>
      <c r="CQ6" s="21">
        <f t="shared" si="10"/>
        <v>58.94</v>
      </c>
      <c r="CR6" s="21">
        <f t="shared" si="10"/>
        <v>52.58</v>
      </c>
      <c r="CS6" s="21">
        <f t="shared" si="10"/>
        <v>50.94</v>
      </c>
      <c r="CT6" s="21">
        <f t="shared" si="10"/>
        <v>50.53</v>
      </c>
      <c r="CU6" s="21">
        <f t="shared" si="10"/>
        <v>51.42</v>
      </c>
      <c r="CV6" s="21">
        <f t="shared" si="10"/>
        <v>48.95</v>
      </c>
      <c r="CW6" s="20" t="str">
        <f>IF(CW7="","",IF(CW7="-","【-】","【"&amp;SUBSTITUTE(TEXT(CW7,"#,##0.00"),"-","△")&amp;"】"))</f>
        <v>【59.10】</v>
      </c>
      <c r="CX6" s="21">
        <f>IF(CX7="",NA(),CX7)</f>
        <v>87.22</v>
      </c>
      <c r="CY6" s="21">
        <f t="shared" ref="CY6:DG6" si="11">IF(CY7="",NA(),CY7)</f>
        <v>88.69</v>
      </c>
      <c r="CZ6" s="21">
        <f t="shared" si="11"/>
        <v>88.9</v>
      </c>
      <c r="DA6" s="21">
        <f t="shared" si="11"/>
        <v>88.81</v>
      </c>
      <c r="DB6" s="21">
        <f t="shared" si="11"/>
        <v>89.95</v>
      </c>
      <c r="DC6" s="21">
        <f t="shared" si="11"/>
        <v>83.02</v>
      </c>
      <c r="DD6" s="21">
        <f t="shared" si="11"/>
        <v>82.55</v>
      </c>
      <c r="DE6" s="21">
        <f t="shared" si="11"/>
        <v>82.08</v>
      </c>
      <c r="DF6" s="21">
        <f t="shared" si="11"/>
        <v>81.34</v>
      </c>
      <c r="DG6" s="21">
        <f t="shared" si="11"/>
        <v>81.14</v>
      </c>
      <c r="DH6" s="20" t="str">
        <f>IF(DH7="","",IF(DH7="-","【-】","【"&amp;SUBSTITUTE(TEXT(DH7,"#,##0.00"),"-","△")&amp;"】"))</f>
        <v>【95.82】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0.15</v>
      </c>
      <c r="EL6" s="21">
        <f t="shared" si="14"/>
        <v>1.65</v>
      </c>
      <c r="EM6" s="21">
        <f t="shared" si="14"/>
        <v>0.14000000000000001</v>
      </c>
      <c r="EN6" s="21">
        <f t="shared" si="14"/>
        <v>0.08</v>
      </c>
      <c r="EO6" s="20" t="str">
        <f>IF(EO7="","",IF(EO7="-","【-】","【"&amp;SUBSTITUTE(TEXT(EO7,"#,##0.00"),"-","△")&amp;"】"))</f>
        <v>【0.23】</v>
      </c>
    </row>
    <row r="7" spans="1:145" s="22" customFormat="1" x14ac:dyDescent="0.15">
      <c r="A7" s="14"/>
      <c r="B7" s="23">
        <v>2022</v>
      </c>
      <c r="C7" s="23">
        <v>163422</v>
      </c>
      <c r="D7" s="23">
        <v>47</v>
      </c>
      <c r="E7" s="23">
        <v>17</v>
      </c>
      <c r="F7" s="23">
        <v>1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24.29</v>
      </c>
      <c r="Q7" s="24">
        <v>85</v>
      </c>
      <c r="R7" s="24">
        <v>3740</v>
      </c>
      <c r="S7" s="24">
        <v>23136</v>
      </c>
      <c r="T7" s="24">
        <v>71.25</v>
      </c>
      <c r="U7" s="24">
        <v>324.72000000000003</v>
      </c>
      <c r="V7" s="24">
        <v>5572</v>
      </c>
      <c r="W7" s="24">
        <v>1.74</v>
      </c>
      <c r="X7" s="24">
        <v>3202.3</v>
      </c>
      <c r="Y7" s="24">
        <v>72.44</v>
      </c>
      <c r="Z7" s="24">
        <v>59.5</v>
      </c>
      <c r="AA7" s="24">
        <v>68.23</v>
      </c>
      <c r="AB7" s="24">
        <v>74.33</v>
      </c>
      <c r="AC7" s="24">
        <v>63.33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3027.93</v>
      </c>
      <c r="BG7" s="24">
        <v>2912.06</v>
      </c>
      <c r="BH7" s="24">
        <v>2787.53</v>
      </c>
      <c r="BI7" s="24">
        <v>2715.58</v>
      </c>
      <c r="BJ7" s="24">
        <v>2668.5</v>
      </c>
      <c r="BK7" s="24">
        <v>958.81</v>
      </c>
      <c r="BL7" s="24">
        <v>1001.3</v>
      </c>
      <c r="BM7" s="24">
        <v>1050.51</v>
      </c>
      <c r="BN7" s="24">
        <v>1102.01</v>
      </c>
      <c r="BO7" s="24">
        <v>987.36</v>
      </c>
      <c r="BP7" s="24">
        <v>652.82000000000005</v>
      </c>
      <c r="BQ7" s="24">
        <v>95.91</v>
      </c>
      <c r="BR7" s="24">
        <v>96.31</v>
      </c>
      <c r="BS7" s="24">
        <v>96.29</v>
      </c>
      <c r="BT7" s="24">
        <v>96.41</v>
      </c>
      <c r="BU7" s="24">
        <v>96.55</v>
      </c>
      <c r="BV7" s="24">
        <v>82.88</v>
      </c>
      <c r="BW7" s="24">
        <v>81.88</v>
      </c>
      <c r="BX7" s="24">
        <v>82.65</v>
      </c>
      <c r="BY7" s="24">
        <v>82.55</v>
      </c>
      <c r="BZ7" s="24">
        <v>83.55</v>
      </c>
      <c r="CA7" s="24">
        <v>97.61</v>
      </c>
      <c r="CB7" s="24">
        <v>177.45</v>
      </c>
      <c r="CC7" s="24">
        <v>180.47</v>
      </c>
      <c r="CD7" s="24">
        <v>178.34</v>
      </c>
      <c r="CE7" s="24">
        <v>183.22</v>
      </c>
      <c r="CF7" s="24">
        <v>186.37</v>
      </c>
      <c r="CG7" s="24">
        <v>190.99</v>
      </c>
      <c r="CH7" s="24">
        <v>187.55</v>
      </c>
      <c r="CI7" s="24">
        <v>186.3</v>
      </c>
      <c r="CJ7" s="24">
        <v>188.38</v>
      </c>
      <c r="CK7" s="24">
        <v>185.98</v>
      </c>
      <c r="CL7" s="24">
        <v>138.29</v>
      </c>
      <c r="CM7" s="24">
        <v>58</v>
      </c>
      <c r="CN7" s="24">
        <v>57.4</v>
      </c>
      <c r="CO7" s="24">
        <v>61.99</v>
      </c>
      <c r="CP7" s="24">
        <v>61.08</v>
      </c>
      <c r="CQ7" s="24">
        <v>58.94</v>
      </c>
      <c r="CR7" s="24">
        <v>52.58</v>
      </c>
      <c r="CS7" s="24">
        <v>50.94</v>
      </c>
      <c r="CT7" s="24">
        <v>50.53</v>
      </c>
      <c r="CU7" s="24">
        <v>51.42</v>
      </c>
      <c r="CV7" s="24">
        <v>48.95</v>
      </c>
      <c r="CW7" s="24">
        <v>59.1</v>
      </c>
      <c r="CX7" s="24">
        <v>87.22</v>
      </c>
      <c r="CY7" s="24">
        <v>88.69</v>
      </c>
      <c r="CZ7" s="24">
        <v>88.9</v>
      </c>
      <c r="DA7" s="24">
        <v>88.81</v>
      </c>
      <c r="DB7" s="24">
        <v>89.95</v>
      </c>
      <c r="DC7" s="24">
        <v>83.02</v>
      </c>
      <c r="DD7" s="24">
        <v>82.55</v>
      </c>
      <c r="DE7" s="24">
        <v>82.08</v>
      </c>
      <c r="DF7" s="24">
        <v>81.34</v>
      </c>
      <c r="DG7" s="24">
        <v>81.14</v>
      </c>
      <c r="DH7" s="24">
        <v>95.82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0.15</v>
      </c>
      <c r="EL7" s="24">
        <v>1.65</v>
      </c>
      <c r="EM7" s="24">
        <v>0.14000000000000001</v>
      </c>
      <c r="EN7" s="24">
        <v>0.08</v>
      </c>
      <c r="EO7" s="24">
        <v>0.23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</cp:lastModifiedBy>
  <cp:lastPrinted>2024-01-26T02:17:20Z</cp:lastPrinted>
  <dcterms:created xsi:type="dcterms:W3CDTF">2023-12-12T02:47:00Z</dcterms:created>
  <dcterms:modified xsi:type="dcterms:W3CDTF">2024-01-26T02:33:28Z</dcterms:modified>
  <cp:category/>
</cp:coreProperties>
</file>