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3簡易水道・下水道係長用\業務係長用\県市町村課　報告\R5\240118Fw 【県１月26日（金）〆】公営企業に係る経営比較分析表（令和４年度決算）の分析等について（依頼）\14入善町\下水道（法非適用）\"/>
    </mc:Choice>
  </mc:AlternateContent>
  <workbookProtection workbookAlgorithmName="SHA-512" workbookHashValue="t3MUjJH3SYK2FwpQ2HOHxVWn0/z29qo/Jz+qvERP4wVi3pNb6ZPWSXjxMofcfLuOVNWnnTK0+5hvl8g2Qn0Uaw==" workbookSaltValue="Hk2oFzEOUjx48JKdwNmnnQ==" workbookSpinCount="100000" lockStructure="1"/>
  <bookViews>
    <workbookView xWindow="0" yWindow="0" windowWidth="20460" windowHeight="712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<sst xmlns="http://schemas.openxmlformats.org/spreadsheetml/2006/main" count="241" uniqueCount="120">
  <si>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</si>
  <si>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</si>
  <si>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</si>
  <si>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</si>
  <si>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</si>
  <si>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</si>
  <si>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</si>
  <si>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</si>
  <si>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</si>
  <si>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</si>
  <si>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</si>
  <si>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</si>
  <si>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</si>
  <si>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</si>
  <si>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</si>
  <si>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</si>
  <si>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</si>
  <si>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</si>
  <si>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</si>
  <si>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</si>
  <si>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</si>
  <si>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</si>
  <si>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</si>
  <si>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</si>
  <si>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</si>
  <si>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</si>
  <si>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</si>
  <si>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</si>
  <si>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</si>
  <si>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</si>
  <si>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</si>
  <si>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</si>
  <si>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</si>
  <si>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</si>
  <si>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</si>
  <si>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</si>
  <si>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</si>
  <si>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</si>
  <si>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</si>
  <si>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</si>
  <si>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</si>
  <si>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</si>
  <si>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</si>
  <si>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</si>
  <si>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</si>
  <si>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</si>
  <si>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</si>
  <si>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</si>
  <si>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</si>
  <si>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</si>
  <si>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</si>
  <si>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</si>
  <si>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</si>
  <si>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</si>
  <si>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</si>
  <si>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</si>
  <si>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</si>
  <si>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</si>
  <si>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</si>
  <si>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</si>
  <si>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</si>
  <si>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</si>
  <si>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</si>
  <si>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</si>
  <si>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</si>
  <si>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</si>
  <si>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</si>
  <si>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</si>
  <si>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</si>
  <si>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</si>
  <si>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</si>
  <si>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</si>
  <si>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</si>
  <si>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</si>
  <si>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</si>
  <si>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</si>
  <si>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</si>
  <si>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</si>
  <si>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</si>
  <si>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</si>
  <si>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</si>
  <si>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</si>
  <si>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</si>
  <si>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</si>
  <si>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</si>
  <si>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</si>
  <si>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</si>
  <si>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</si>
  <si>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</si>
  <si>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</si>
  <si>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</si>
  <si>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</si>
  <si>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</si>
  <si>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</si>
  <si>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</si>
  <si>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</si>
  <si>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</si>
  <si>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</si>
  <si>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</si>
  <si>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</si>
  <si>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</si>
  <si>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</si>
  <si>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</si>
  <si>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</si>
  <si>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</si>
  <si>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</si>
  <si>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</si>
  <si>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</si>
  <si>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</si>
  <si>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</si>
  <si>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</si>
  <si>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</si>
  <si>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</si>
  <si>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</si>
  <si>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</si>
  <si>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</si>
  <si>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</si>
  <si>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</si>
  <si>
    <t>　本町の下水道事業は平成13年に供用開始し、22年程度経過している。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</si>
  <si>
    <t>①収益的収支比率
　下水道整備に伴う地方債償還金が大きいため、数値は100％未満の状況である。R8年ごろが償還ピークであり、同様の傾向が続く見込である。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使用料収入は前年度と比較して横ばいであるが、人口減少に伴う収入減等により経費回収率の悪化が懸念される。
⑥汚水処理原価
　地方債償還額の増加による汚水処理原価の悪化が懸念される。
⑦施設利用率
　公共エリアの処理施設で集約処理のため該当なし。
⑧水洗化率
　微増傾向にあるが、引き続き下水道未接続世帯への啓発活動に取り組む。
　</t>
    <rPh sb="38" eb="40">
      <t>ミマン</t>
    </rPh>
    <rPh sb="185" eb="186">
      <t>ヨコ</t>
    </rPh>
    <rPh sb="303" eb="305">
      <t>ビゾウ</t>
    </rPh>
    <rPh sb="305" eb="307">
      <t>ケイコウ</t>
    </rPh>
    <rPh sb="312" eb="313">
      <t>ヒ</t>
    </rPh>
    <rPh sb="314" eb="315">
      <t>ツヅ</t>
    </rPh>
    <rPh sb="316" eb="319">
      <t>ゲスイドウ</t>
    </rPh>
    <rPh sb="319" eb="322">
      <t>ミセツゾク</t>
    </rPh>
    <rPh sb="322" eb="324">
      <t>セタイ</t>
    </rPh>
    <rPh sb="326" eb="328">
      <t>ケイハツ</t>
    </rPh>
    <rPh sb="328" eb="330">
      <t>カツドウ</t>
    </rPh>
    <rPh sb="331" eb="332">
      <t>ト</t>
    </rPh>
    <rPh sb="333" eb="334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</si>
</sst>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1-466B-B04D-DFB8D482D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21-466B-B04D-DFB8D482D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2-426B-92B7-715A521E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2-426B-92B7-715A521E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83.45</c:v>
                </c:pt>
                <c:pt idx="1">
                  <c:v>84.35</c:v>
                </c:pt>
                <c:pt idx="2">
                  <c:v>85.37</c:v>
                </c:pt>
                <c:pt idx="3">
                  <c:v>85.75</c:v>
                </c:pt>
                <c:pt idx="4">
                  <c:v>87.08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91-4DA5-A16A-9B3740C2D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91-4DA5-A16A-9B3740C2D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77.03</c:v>
                </c:pt>
                <c:pt idx="1">
                  <c:v>80</c:v>
                </c:pt>
                <c:pt idx="2">
                  <c:v>76.48</c:v>
                </c:pt>
                <c:pt idx="3">
                  <c:v>77.23</c:v>
                </c:pt>
                <c:pt idx="4">
                  <c:v>72.17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C-408D-802C-5D1D5BFF6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C-408D-802C-5D1D5BFF6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A-43AA-8C6F-AB386ECB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A-43AA-8C6F-AB386ECB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7-4637-B150-F528309BC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7-4637-B150-F528309BC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9-4BFB-94A9-250B96A9D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9-4BFB-94A9-250B96A9D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8-4571-A932-E587ED69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88-4571-A932-E587ED69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3190.9</c:v>
                </c:pt>
                <c:pt idx="1">
                  <c:v>3063.48</c:v>
                </c:pt>
                <c:pt idx="2">
                  <c:v>2962.5</c:v>
                </c:pt>
                <c:pt idx="3">
                  <c:v>2854.23</c:v>
                </c:pt>
                <c:pt idx="4">
                  <c:v>2798.36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2-414A-8B75-62062FF2F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2-414A-8B75-62062FF2F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9-42E8-8175-0FEB31DAC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9-42E8-8175-0FEB31DAC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162.76</c:v>
                </c:pt>
                <c:pt idx="1">
                  <c:v>168.18</c:v>
                </c:pt>
                <c:pt idx="2">
                  <c:v>165.43</c:v>
                </c:pt>
                <c:pt idx="3">
                  <c:v>167.99</c:v>
                </c:pt>
                <c:pt idx="4">
                  <c:v>171.31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F-45C2-9A10-8AD176E51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FF-45C2-9A10-8AD176E51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A13" sqref="BA1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富山県　入善町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23136</v>
      </c>
      <c r="AM8" s="46"/>
      <c r="AN8" s="46"/>
      <c r="AO8" s="46"/>
      <c r="AP8" s="46"/>
      <c r="AQ8" s="46"/>
      <c r="AR8" s="46"/>
      <c r="AS8" s="46"/>
      <c r="AT8" s="45">
        <f>データ!T6</f>
        <v>71.25</v>
      </c>
      <c r="AU8" s="45"/>
      <c r="AV8" s="45"/>
      <c r="AW8" s="45"/>
      <c r="AX8" s="45"/>
      <c r="AY8" s="45"/>
      <c r="AZ8" s="45"/>
      <c r="BA8" s="45"/>
      <c r="BB8" s="45">
        <f>データ!U6</f>
        <v>324.72000000000003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50.88</v>
      </c>
      <c r="Q10" s="45"/>
      <c r="R10" s="45"/>
      <c r="S10" s="45"/>
      <c r="T10" s="45"/>
      <c r="U10" s="45"/>
      <c r="V10" s="45"/>
      <c r="W10" s="45">
        <f>データ!Q6</f>
        <v>85</v>
      </c>
      <c r="X10" s="45"/>
      <c r="Y10" s="45"/>
      <c r="Z10" s="45"/>
      <c r="AA10" s="45"/>
      <c r="AB10" s="45"/>
      <c r="AC10" s="45"/>
      <c r="AD10" s="46">
        <f>データ!R6</f>
        <v>3740</v>
      </c>
      <c r="AE10" s="46"/>
      <c r="AF10" s="46"/>
      <c r="AG10" s="46"/>
      <c r="AH10" s="46"/>
      <c r="AI10" s="46"/>
      <c r="AJ10" s="46"/>
      <c r="AK10" s="2"/>
      <c r="AL10" s="46">
        <f>データ!V6</f>
        <v>11674</v>
      </c>
      <c r="AM10" s="46"/>
      <c r="AN10" s="46"/>
      <c r="AO10" s="46"/>
      <c r="AP10" s="46"/>
      <c r="AQ10" s="46"/>
      <c r="AR10" s="46"/>
      <c r="AS10" s="46"/>
      <c r="AT10" s="45">
        <f>データ!W6</f>
        <v>4.1500000000000004</v>
      </c>
      <c r="AU10" s="45"/>
      <c r="AV10" s="45"/>
      <c r="AW10" s="45"/>
      <c r="AX10" s="45"/>
      <c r="AY10" s="45"/>
      <c r="AZ10" s="45"/>
      <c r="BA10" s="45"/>
      <c r="BB10" s="45">
        <f>データ!X6</f>
        <v>2813.01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【1,182.11】</v>
      </c>
      <c r="I86" s="12" t="str">
        <f>データ!CA6</f>
        <v>【73.78】</v>
      </c>
      <c r="J86" s="12" t="str">
        <f>データ!CL6</f>
        <v>【220.62】</v>
      </c>
      <c r="K86" s="12" t="str">
        <f>データ!CW6</f>
        <v>【42.22】</v>
      </c>
      <c r="L86" s="12" t="str">
        <f>データ!DH6</f>
        <v>【85.67】</v>
      </c>
      <c r="M86" s="12" t="s">
        <v>43</v>
      </c>
      <c r="N86" s="12" t="s">
        <v>43</v>
      </c>
      <c r="O86" s="12" t="str">
        <f>データ!EO6</f>
        <v>【0.13】</v>
      </c>
    </row>
  </sheetData>
  <sheetProtection algorithmName="SHA-512" hashValue="Uy0/DSI7EnHJtP2kiaDJzmu5y49dLeYHWIFDQkCDSDkE2CIpfi7quN9LzShE0RHBmX7ajHXIlrWbi6qaafM+mw==" saltValue="CnqaqdpThyVbfl/XJNxXe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163422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富山県　入善町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50.88</v>
      </c>
      <c r="Q6" s="20">
        <f t="shared" si="3"/>
        <v>85</v>
      </c>
      <c r="R6" s="20">
        <f t="shared" si="3"/>
        <v>3740</v>
      </c>
      <c r="S6" s="20">
        <f t="shared" si="3"/>
        <v>23136</v>
      </c>
      <c r="T6" s="20">
        <f t="shared" si="3"/>
        <v>71.25</v>
      </c>
      <c r="U6" s="20">
        <f t="shared" si="3"/>
        <v>324.72000000000003</v>
      </c>
      <c r="V6" s="20">
        <f t="shared" si="3"/>
        <v>11674</v>
      </c>
      <c r="W6" s="20">
        <f t="shared" si="3"/>
        <v>4.1500000000000004</v>
      </c>
      <c r="X6" s="20">
        <f t="shared" si="3"/>
        <v>2813.01</v>
      </c>
      <c r="Y6" s="21">
        <f>IF(Y7="",NA(),Y7)</f>
        <v>77.03</v>
      </c>
      <c r="Z6" s="21">
        <f t="shared" ref="Z6:AH6" si="4">IF(Z7="",NA(),Z7)</f>
        <v>80</v>
      </c>
      <c r="AA6" s="21">
        <f t="shared" si="4"/>
        <v>76.48</v>
      </c>
      <c r="AB6" s="21">
        <f t="shared" si="4"/>
        <v>77.23</v>
      </c>
      <c r="AC6" s="21">
        <f t="shared" si="4"/>
        <v>72.17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3190.9</v>
      </c>
      <c r="BG6" s="21">
        <f t="shared" ref="BG6:BO6" si="7">IF(BG7="",NA(),BG7)</f>
        <v>3063.48</v>
      </c>
      <c r="BH6" s="21">
        <f t="shared" si="7"/>
        <v>2962.5</v>
      </c>
      <c r="BI6" s="21">
        <f t="shared" si="7"/>
        <v>2854.23</v>
      </c>
      <c r="BJ6" s="21">
        <f t="shared" si="7"/>
        <v>2798.36</v>
      </c>
      <c r="BK6" s="21">
        <f t="shared" si="7"/>
        <v>1194.1500000000001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>
        <f>IF(BQ7="",NA(),BQ7)</f>
        <v>100</v>
      </c>
      <c r="BR6" s="21">
        <f t="shared" ref="BR6:BZ6" si="8">IF(BR7="",NA(),BR7)</f>
        <v>100</v>
      </c>
      <c r="BS6" s="21">
        <f t="shared" si="8"/>
        <v>100</v>
      </c>
      <c r="BT6" s="21">
        <f t="shared" si="8"/>
        <v>100</v>
      </c>
      <c r="BU6" s="21">
        <f t="shared" si="8"/>
        <v>100</v>
      </c>
      <c r="BV6" s="21">
        <f t="shared" si="8"/>
        <v>72.260000000000005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>
        <f>IF(CB7="",NA(),CB7)</f>
        <v>162.76</v>
      </c>
      <c r="CC6" s="21">
        <f t="shared" ref="CC6:CK6" si="9">IF(CC7="",NA(),CC7)</f>
        <v>168.18</v>
      </c>
      <c r="CD6" s="21">
        <f t="shared" si="9"/>
        <v>165.43</v>
      </c>
      <c r="CE6" s="21">
        <f t="shared" si="9"/>
        <v>167.99</v>
      </c>
      <c r="CF6" s="21">
        <f t="shared" si="9"/>
        <v>171.31</v>
      </c>
      <c r="CG6" s="21">
        <f t="shared" si="9"/>
        <v>230.02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42.56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>
        <f>IF(CX7="",NA(),CX7)</f>
        <v>83.45</v>
      </c>
      <c r="CY6" s="21">
        <f t="shared" ref="CY6:DG6" si="11">IF(CY7="",NA(),CY7)</f>
        <v>84.35</v>
      </c>
      <c r="CZ6" s="21">
        <f t="shared" si="11"/>
        <v>85.37</v>
      </c>
      <c r="DA6" s="21">
        <f t="shared" si="11"/>
        <v>85.75</v>
      </c>
      <c r="DB6" s="21">
        <f t="shared" si="11"/>
        <v>87.08</v>
      </c>
      <c r="DC6" s="21">
        <f t="shared" si="11"/>
        <v>83.32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5" s="22" customFormat="1" x14ac:dyDescent="0.15">
      <c r="A7" s="14"/>
      <c r="B7" s="23">
        <v>2022</v>
      </c>
      <c r="C7" s="23">
        <v>163422</v>
      </c>
      <c r="D7" s="23">
        <v>47</v>
      </c>
      <c r="E7" s="23">
        <v>17</v>
      </c>
      <c r="F7" s="23">
        <v>4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50.88</v>
      </c>
      <c r="Q7" s="24">
        <v>85</v>
      </c>
      <c r="R7" s="24">
        <v>3740</v>
      </c>
      <c r="S7" s="24">
        <v>23136</v>
      </c>
      <c r="T7" s="24">
        <v>71.25</v>
      </c>
      <c r="U7" s="24">
        <v>324.72000000000003</v>
      </c>
      <c r="V7" s="24">
        <v>11674</v>
      </c>
      <c r="W7" s="24">
        <v>4.1500000000000004</v>
      </c>
      <c r="X7" s="24">
        <v>2813.01</v>
      </c>
      <c r="Y7" s="24">
        <v>77.03</v>
      </c>
      <c r="Z7" s="24">
        <v>80</v>
      </c>
      <c r="AA7" s="24">
        <v>76.48</v>
      </c>
      <c r="AB7" s="24">
        <v>77.23</v>
      </c>
      <c r="AC7" s="24">
        <v>72.17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3190.9</v>
      </c>
      <c r="BG7" s="24">
        <v>3063.48</v>
      </c>
      <c r="BH7" s="24">
        <v>2962.5</v>
      </c>
      <c r="BI7" s="24">
        <v>2854.23</v>
      </c>
      <c r="BJ7" s="24">
        <v>2798.36</v>
      </c>
      <c r="BK7" s="24">
        <v>1194.1500000000001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>
        <v>100</v>
      </c>
      <c r="BR7" s="24">
        <v>100</v>
      </c>
      <c r="BS7" s="24">
        <v>100</v>
      </c>
      <c r="BT7" s="24">
        <v>100</v>
      </c>
      <c r="BU7" s="24">
        <v>100</v>
      </c>
      <c r="BV7" s="24">
        <v>72.260000000000005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>
        <v>162.76</v>
      </c>
      <c r="CC7" s="24">
        <v>168.18</v>
      </c>
      <c r="CD7" s="24">
        <v>165.43</v>
      </c>
      <c r="CE7" s="24">
        <v>167.99</v>
      </c>
      <c r="CF7" s="24">
        <v>171.31</v>
      </c>
      <c r="CG7" s="24">
        <v>230.02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 t="s">
        <v>103</v>
      </c>
      <c r="CN7" s="24" t="s">
        <v>103</v>
      </c>
      <c r="CO7" s="24" t="s">
        <v>103</v>
      </c>
      <c r="CP7" s="24" t="s">
        <v>103</v>
      </c>
      <c r="CQ7" s="24" t="s">
        <v>103</v>
      </c>
      <c r="CR7" s="24">
        <v>42.56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>
        <v>83.45</v>
      </c>
      <c r="CY7" s="24">
        <v>84.35</v>
      </c>
      <c r="CZ7" s="24">
        <v>85.37</v>
      </c>
      <c r="DA7" s="24">
        <v>85.75</v>
      </c>
      <c r="DB7" s="24">
        <v>87.08</v>
      </c>
      <c r="DC7" s="24">
        <v>83.32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</cp:lastModifiedBy>
  <cp:lastPrinted>2024-01-26T02:24:33Z</cp:lastPrinted>
  <dcterms:created xsi:type="dcterms:W3CDTF">2023-12-12T02:50:02Z</dcterms:created>
  <dcterms:modified xsi:type="dcterms:W3CDTF">2024-01-26T02:29:44Z</dcterms:modified>
  <cp:category/>
</cp:coreProperties>
</file>