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住まい・まちづくり課\03簡易水道・下水道係\02下水道\★市山\R3（R2年度分）経営比較分析表（R4.1.13県から照会）\経営比較分析表\R3経営比較分析表\14入善町\下水道（法非適用）\"/>
    </mc:Choice>
  </mc:AlternateContent>
  <workbookProtection workbookAlgorithmName="SHA-512" workbookHashValue="uWQrIOs02n1he6JsG0+jSQztXuz9ZKQL2SOsZbQUij+mx2RGkFJEXxoLbtxXDx8VVTtxyisgKcMN3lw9ZoJHlg==" workbookSaltValue="2RLWDVCGR8N6fdEdNcuw+w==" workbookSpinCount="100000" lockStructure="1"/>
  <bookViews>
    <workbookView xWindow="0" yWindow="0" windowWidth="20490" windowHeight="753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P10" i="4"/>
  <c r="B10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<sst xmlns="http://schemas.openxmlformats.org/spreadsheetml/2006/main" count="241" uniqueCount="121">
  <si>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</si>
  <si>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</si>
  <si>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</si>
  <si>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</si>
  <si>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</si>
  <si>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</si>
  <si>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</si>
  <si>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</si>
  <si>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</si>
  <si>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</si>
  <si>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</si>
  <si>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</si>
  <si>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</si>
  <si>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</si>
  <si>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</si>
  <si>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</si>
  <si>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</si>
  <si>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</si>
  <si>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</si>
  <si>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</si>
  <si>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</si>
  <si>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</si>
  <si>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</si>
  <si>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</si>
  <si>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</si>
  <si>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</si>
  <si>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</si>
  <si>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</si>
  <si>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</si>
  <si>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</si>
  <si>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</si>
  <si>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</si>
  <si>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</si>
  <si>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</si>
  <si>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</si>
  <si>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</si>
  <si>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</si>
  <si>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</si>
  <si>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</si>
  <si>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</si>
  <si>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</si>
  <si>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</si>
  <si>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</si>
  <si>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</si>
  <si>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</si>
  <si>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</si>
  <si>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</si>
  <si>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</si>
  <si>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</si>
  <si>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</si>
  <si>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</si>
  <si>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</si>
  <si>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</si>
  <si>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</si>
  <si>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</si>
  <si>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</si>
  <si>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</si>
  <si>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</si>
  <si>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</si>
  <si>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</si>
  <si>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</si>
  <si>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</si>
  <si>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</si>
  <si>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</si>
  <si>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</si>
  <si>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</si>
  <si>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</si>
  <si>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</si>
  <si>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</si>
  <si>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</si>
  <si>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</si>
  <si>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</si>
  <si>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</si>
  <si>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</si>
  <si>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</si>
  <si>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</si>
  <si>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</si>
  <si>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</si>
  <si>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</si>
  <si>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</si>
  <si>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</si>
  <si>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</si>
  <si>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</si>
  <si>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</si>
  <si>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</si>
  <si>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</si>
  <si>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</si>
  <si>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</si>
  <si>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</si>
  <si>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</si>
  <si>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</si>
  <si>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</si>
  <si>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</si>
  <si>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</si>
  <si>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</si>
  <si>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</si>
  <si>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</si>
  <si>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</si>
  <si>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入善町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</si>
  <si>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</si>
  <si>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</si>
  <si>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</si>
  <si>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</si>
  <si>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</si>
  <si>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</si>
  <si>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</si>
  <si>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</si>
  <si>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</si>
  <si>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</si>
  <si>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</si>
  <si>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</si>
  <si>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</si>
  <si>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</si>
  <si>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</si>
  <si>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</si>
  <si>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</si>
  <si>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</si>
  <si>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</si>
  <si>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下水道整備に伴う地方債償還金が大きいため、数値は100％未満（80%前後）の状況である。R8年ごろが償還ピークであり、同様の傾向が続く見込である。
④企業債残高対事業規模比率
　料金収入に対して資本費の負担が大きい状態である。H26年度から資本費平準化債を活用し、償還額をコントロールしながら計画的な償還に努める。
⑤経費回収率
　使用料収入は前年度と比較してほぼ横ばいであるが、人口減少に伴う収入減等により経費回収率の悪化が懸念される。
⑥汚水処理原価
　地方債償還額の増加による汚水処理原価の悪化が懸念される。
⑦施設利用率
　公共エリアの処理施設で集約処理のため該当なし。
⑧水洗化率
　比較的、供用開始年度が最近のエリアのため、微増傾向にある。
　</t>
    <rPh sb="44" eb="46">
      <t>ゼンゴ</t>
    </rPh>
    <rPh sb="194" eb="195">
      <t>ヨコ</t>
    </rPh>
    <phoneticPr fontId="4"/>
  </si>
  <si>
    <t>経営戦略：H29.1策定済
　経営戦略に掲げる、重点課題とアクションプランを確実に実行し、経営改善に努める。
　アクションプランのうち、平成29年度から下水道の本管延伸の抑制、他自治体の汚水受入による余剰能力の活用、将来的な事業統合を見据えた会計統合などが実行済みである。
　今後は、事業統合など更なるコスト縮減に努めるとともに、適正な使用料水準の検討など、下水道事業のあり方について引続き検討を進める。</t>
    <phoneticPr fontId="4"/>
  </si>
  <si>
    <t>　本町の下水道事業は平成13年に供用開始し、20年程度経過している。
■管きょ
　管きょの耐用年数は50～75年程度を見込んでおり、しばらくは老朽化に伴う大規模な更新は見込んでいない。
■処理場施設
　長寿命化計画に基づき、耐用年数を迎えた電気・機械設備を中心に順次行っている。
■その他
　下水道事業全体の経営改善の取組みとして、将来的な更新コストや維持管理コストの削減を目的として、R1年度において、農業集落排水処理施設を廃止し、公共下水道処理施設に接続した。</t>
    <rPh sb="198" eb="200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</si>
</sst>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7-42AA-8BE9-1B3422686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0.13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7-42AA-8BE9-1B3422686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0-45F1-8729-9D41232E6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42.9</c:v>
                </c:pt>
                <c:pt idx="1">
                  <c:v>43.36</c:v>
                </c:pt>
                <c:pt idx="2">
                  <c:v>42.56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70-45F1-8729-9D41232E6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79.459999999999994</c:v>
                </c:pt>
                <c:pt idx="1">
                  <c:v>82.03</c:v>
                </c:pt>
                <c:pt idx="2">
                  <c:v>83.45</c:v>
                </c:pt>
                <c:pt idx="3">
                  <c:v>84.35</c:v>
                </c:pt>
                <c:pt idx="4">
                  <c:v>85.37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5-497C-8651-F79FABB4E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</c:v>
                </c:pt>
                <c:pt idx="1">
                  <c:v>83.06</c:v>
                </c:pt>
                <c:pt idx="2">
                  <c:v>83.32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45-497C-8651-F79FABB4E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81.59</c:v>
                </c:pt>
                <c:pt idx="1">
                  <c:v>83.83</c:v>
                </c:pt>
                <c:pt idx="2">
                  <c:v>77.03</c:v>
                </c:pt>
                <c:pt idx="3">
                  <c:v>80</c:v>
                </c:pt>
                <c:pt idx="4">
                  <c:v>76.48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8-4553-AF10-02BFEB06B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18-4553-AF10-02BFEB06B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5-473D-B2D2-E7A827B2F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F5-473D-B2D2-E7A827B2F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0-4DC4-AC33-62426CB3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0-4DC4-AC33-62426CB3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0-493F-9F5B-07F003C6B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20-493F-9F5B-07F003C6B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E-4411-901E-0F5011CA8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6E-4411-901E-0F5011CA8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3407.65</c:v>
                </c:pt>
                <c:pt idx="1">
                  <c:v>3236.05</c:v>
                </c:pt>
                <c:pt idx="2">
                  <c:v>3190.9</c:v>
                </c:pt>
                <c:pt idx="3">
                  <c:v>3063.48</c:v>
                </c:pt>
                <c:pt idx="4">
                  <c:v>2962.5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A-474B-8A27-416BE681C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1298.9100000000001</c:v>
                </c:pt>
                <c:pt idx="1">
                  <c:v>1243.71</c:v>
                </c:pt>
                <c:pt idx="2">
                  <c:v>1194.1500000000001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9A-474B-8A27-416BE681C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52.97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2-4F4C-87C6-35412EA49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69.87</c:v>
                </c:pt>
                <c:pt idx="1">
                  <c:v>74.3</c:v>
                </c:pt>
                <c:pt idx="2">
                  <c:v>72.260000000000005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32-4F4C-87C6-35412EA49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305.48</c:v>
                </c:pt>
                <c:pt idx="1">
                  <c:v>159.43</c:v>
                </c:pt>
                <c:pt idx="2">
                  <c:v>162.76</c:v>
                </c:pt>
                <c:pt idx="3">
                  <c:v>168.18</c:v>
                </c:pt>
                <c:pt idx="4">
                  <c:v>165.43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B-4CA7-AFFE-57BA2C275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234.96</c:v>
                </c:pt>
                <c:pt idx="1">
                  <c:v>221.81</c:v>
                </c:pt>
                <c:pt idx="2">
                  <c:v>230.02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CB-4CA7-AFFE-57BA2C275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67" zoomScaleNormal="100" workbookViewId="0">
      <selection activeCell="P8" sqref="P8:V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富山県　入善町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24075</v>
      </c>
      <c r="AM8" s="51"/>
      <c r="AN8" s="51"/>
      <c r="AO8" s="51"/>
      <c r="AP8" s="51"/>
      <c r="AQ8" s="51"/>
      <c r="AR8" s="51"/>
      <c r="AS8" s="51"/>
      <c r="AT8" s="46">
        <f>データ!T6</f>
        <v>71.25</v>
      </c>
      <c r="AU8" s="46"/>
      <c r="AV8" s="46"/>
      <c r="AW8" s="46"/>
      <c r="AX8" s="46"/>
      <c r="AY8" s="46"/>
      <c r="AZ8" s="46"/>
      <c r="BA8" s="46"/>
      <c r="BB8" s="46">
        <f>データ!U6</f>
        <v>337.89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50.66</v>
      </c>
      <c r="Q10" s="46"/>
      <c r="R10" s="46"/>
      <c r="S10" s="46"/>
      <c r="T10" s="46"/>
      <c r="U10" s="46"/>
      <c r="V10" s="46"/>
      <c r="W10" s="46">
        <f>データ!Q6</f>
        <v>85</v>
      </c>
      <c r="X10" s="46"/>
      <c r="Y10" s="46"/>
      <c r="Z10" s="46"/>
      <c r="AA10" s="46"/>
      <c r="AB10" s="46"/>
      <c r="AC10" s="46"/>
      <c r="AD10" s="51">
        <f>データ!R6</f>
        <v>3740</v>
      </c>
      <c r="AE10" s="51"/>
      <c r="AF10" s="51"/>
      <c r="AG10" s="51"/>
      <c r="AH10" s="51"/>
      <c r="AI10" s="51"/>
      <c r="AJ10" s="51"/>
      <c r="AK10" s="2"/>
      <c r="AL10" s="51">
        <f>データ!V6</f>
        <v>12111</v>
      </c>
      <c r="AM10" s="51"/>
      <c r="AN10" s="51"/>
      <c r="AO10" s="51"/>
      <c r="AP10" s="51"/>
      <c r="AQ10" s="51"/>
      <c r="AR10" s="51"/>
      <c r="AS10" s="51"/>
      <c r="AT10" s="46">
        <f>データ!W6</f>
        <v>4.12</v>
      </c>
      <c r="AU10" s="46"/>
      <c r="AV10" s="46"/>
      <c r="AW10" s="46"/>
      <c r="AX10" s="46"/>
      <c r="AY10" s="46"/>
      <c r="AZ10" s="46"/>
      <c r="BA10" s="46"/>
      <c r="BB10" s="46">
        <f>データ!X6</f>
        <v>2939.56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120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【1,260.21】</v>
      </c>
      <c r="I86" s="26" t="str">
        <f>データ!CA6</f>
        <v>【75.29】</v>
      </c>
      <c r="J86" s="26" t="str">
        <f>データ!CL6</f>
        <v>【215.41】</v>
      </c>
      <c r="K86" s="26" t="str">
        <f>データ!CW6</f>
        <v>【42.90】</v>
      </c>
      <c r="L86" s="26" t="str">
        <f>データ!DH6</f>
        <v>【84.75】</v>
      </c>
      <c r="M86" s="26" t="s">
        <v>44</v>
      </c>
      <c r="N86" s="26" t="s">
        <v>43</v>
      </c>
      <c r="O86" s="26" t="str">
        <f>データ!EO6</f>
        <v>【0.30】</v>
      </c>
    </row>
  </sheetData>
  <sheetProtection algorithmName="SHA-512" hashValue="03q6bhTBpWMOnk5hWpE12216VP4nbtT12pKxQALH5vpkmTOry5S9d6TGiGgEhFcBl1sMtBBZKwbteCzY1+RfAg==" saltValue="RhPnIEjLmzbJKz2Q4QRUw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163422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富山県　入善町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50.66</v>
      </c>
      <c r="Q6" s="34">
        <f t="shared" si="3"/>
        <v>85</v>
      </c>
      <c r="R6" s="34">
        <f t="shared" si="3"/>
        <v>3740</v>
      </c>
      <c r="S6" s="34">
        <f t="shared" si="3"/>
        <v>24075</v>
      </c>
      <c r="T6" s="34">
        <f t="shared" si="3"/>
        <v>71.25</v>
      </c>
      <c r="U6" s="34">
        <f t="shared" si="3"/>
        <v>337.89</v>
      </c>
      <c r="V6" s="34">
        <f t="shared" si="3"/>
        <v>12111</v>
      </c>
      <c r="W6" s="34">
        <f t="shared" si="3"/>
        <v>4.12</v>
      </c>
      <c r="X6" s="34">
        <f t="shared" si="3"/>
        <v>2939.56</v>
      </c>
      <c r="Y6" s="35">
        <f>IF(Y7="",NA(),Y7)</f>
        <v>81.59</v>
      </c>
      <c r="Z6" s="35">
        <f t="shared" ref="Z6:AH6" si="4">IF(Z7="",NA(),Z7)</f>
        <v>83.83</v>
      </c>
      <c r="AA6" s="35">
        <f t="shared" si="4"/>
        <v>77.03</v>
      </c>
      <c r="AB6" s="35">
        <f t="shared" si="4"/>
        <v>80</v>
      </c>
      <c r="AC6" s="35">
        <f t="shared" si="4"/>
        <v>76.48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3407.65</v>
      </c>
      <c r="BG6" s="35">
        <f t="shared" ref="BG6:BO6" si="7">IF(BG7="",NA(),BG7)</f>
        <v>3236.05</v>
      </c>
      <c r="BH6" s="35">
        <f t="shared" si="7"/>
        <v>3190.9</v>
      </c>
      <c r="BI6" s="35">
        <f t="shared" si="7"/>
        <v>3063.48</v>
      </c>
      <c r="BJ6" s="35">
        <f t="shared" si="7"/>
        <v>2962.5</v>
      </c>
      <c r="BK6" s="35">
        <f t="shared" si="7"/>
        <v>1298.9100000000001</v>
      </c>
      <c r="BL6" s="35">
        <f t="shared" si="7"/>
        <v>1243.71</v>
      </c>
      <c r="BM6" s="35">
        <f t="shared" si="7"/>
        <v>1194.1500000000001</v>
      </c>
      <c r="BN6" s="35">
        <f t="shared" si="7"/>
        <v>1206.79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>
        <f>IF(BQ7="",NA(),BQ7)</f>
        <v>52.97</v>
      </c>
      <c r="BR6" s="35">
        <f t="shared" ref="BR6:BZ6" si="8">IF(BR7="",NA(),BR7)</f>
        <v>100</v>
      </c>
      <c r="BS6" s="35">
        <f t="shared" si="8"/>
        <v>100</v>
      </c>
      <c r="BT6" s="35">
        <f t="shared" si="8"/>
        <v>100</v>
      </c>
      <c r="BU6" s="35">
        <f t="shared" si="8"/>
        <v>100</v>
      </c>
      <c r="BV6" s="35">
        <f t="shared" si="8"/>
        <v>69.87</v>
      </c>
      <c r="BW6" s="35">
        <f t="shared" si="8"/>
        <v>74.3</v>
      </c>
      <c r="BX6" s="35">
        <f t="shared" si="8"/>
        <v>72.260000000000005</v>
      </c>
      <c r="BY6" s="35">
        <f t="shared" si="8"/>
        <v>71.84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>
        <f>IF(CB7="",NA(),CB7)</f>
        <v>305.48</v>
      </c>
      <c r="CC6" s="35">
        <f t="shared" ref="CC6:CK6" si="9">IF(CC7="",NA(),CC7)</f>
        <v>159.43</v>
      </c>
      <c r="CD6" s="35">
        <f t="shared" si="9"/>
        <v>162.76</v>
      </c>
      <c r="CE6" s="35">
        <f t="shared" si="9"/>
        <v>168.18</v>
      </c>
      <c r="CF6" s="35">
        <f t="shared" si="9"/>
        <v>165.43</v>
      </c>
      <c r="CG6" s="35">
        <f t="shared" si="9"/>
        <v>234.96</v>
      </c>
      <c r="CH6" s="35">
        <f t="shared" si="9"/>
        <v>221.81</v>
      </c>
      <c r="CI6" s="35">
        <f t="shared" si="9"/>
        <v>230.02</v>
      </c>
      <c r="CJ6" s="35">
        <f t="shared" si="9"/>
        <v>228.47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42.9</v>
      </c>
      <c r="CS6" s="35">
        <f t="shared" si="10"/>
        <v>43.36</v>
      </c>
      <c r="CT6" s="35">
        <f t="shared" si="10"/>
        <v>42.56</v>
      </c>
      <c r="CU6" s="35">
        <f t="shared" si="10"/>
        <v>42.47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>
        <f>IF(CX7="",NA(),CX7)</f>
        <v>79.459999999999994</v>
      </c>
      <c r="CY6" s="35">
        <f t="shared" ref="CY6:DG6" si="11">IF(CY7="",NA(),CY7)</f>
        <v>82.03</v>
      </c>
      <c r="CZ6" s="35">
        <f t="shared" si="11"/>
        <v>83.45</v>
      </c>
      <c r="DA6" s="35">
        <f t="shared" si="11"/>
        <v>84.35</v>
      </c>
      <c r="DB6" s="35">
        <f t="shared" si="11"/>
        <v>85.37</v>
      </c>
      <c r="DC6" s="35">
        <f t="shared" si="11"/>
        <v>83.5</v>
      </c>
      <c r="DD6" s="35">
        <f t="shared" si="11"/>
        <v>83.06</v>
      </c>
      <c r="DE6" s="35">
        <f t="shared" si="11"/>
        <v>83.32</v>
      </c>
      <c r="DF6" s="35">
        <f t="shared" si="11"/>
        <v>83.75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0.09</v>
      </c>
      <c r="EK6" s="35">
        <f t="shared" si="14"/>
        <v>0.09</v>
      </c>
      <c r="EL6" s="35">
        <f t="shared" si="14"/>
        <v>0.13</v>
      </c>
      <c r="EM6" s="35">
        <f t="shared" si="14"/>
        <v>0.36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163422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50.66</v>
      </c>
      <c r="Q7" s="38">
        <v>85</v>
      </c>
      <c r="R7" s="38">
        <v>3740</v>
      </c>
      <c r="S7" s="38">
        <v>24075</v>
      </c>
      <c r="T7" s="38">
        <v>71.25</v>
      </c>
      <c r="U7" s="38">
        <v>337.89</v>
      </c>
      <c r="V7" s="38">
        <v>12111</v>
      </c>
      <c r="W7" s="38">
        <v>4.12</v>
      </c>
      <c r="X7" s="38">
        <v>2939.56</v>
      </c>
      <c r="Y7" s="38">
        <v>81.59</v>
      </c>
      <c r="Z7" s="38">
        <v>83.83</v>
      </c>
      <c r="AA7" s="38">
        <v>77.03</v>
      </c>
      <c r="AB7" s="38">
        <v>80</v>
      </c>
      <c r="AC7" s="38">
        <v>76.48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3407.65</v>
      </c>
      <c r="BG7" s="38">
        <v>3236.05</v>
      </c>
      <c r="BH7" s="38">
        <v>3190.9</v>
      </c>
      <c r="BI7" s="38">
        <v>3063.48</v>
      </c>
      <c r="BJ7" s="38">
        <v>2962.5</v>
      </c>
      <c r="BK7" s="38">
        <v>1298.9100000000001</v>
      </c>
      <c r="BL7" s="38">
        <v>1243.71</v>
      </c>
      <c r="BM7" s="38">
        <v>1194.1500000000001</v>
      </c>
      <c r="BN7" s="38">
        <v>1206.79</v>
      </c>
      <c r="BO7" s="38">
        <v>1258.43</v>
      </c>
      <c r="BP7" s="38">
        <v>1260.21</v>
      </c>
      <c r="BQ7" s="38">
        <v>52.97</v>
      </c>
      <c r="BR7" s="38">
        <v>100</v>
      </c>
      <c r="BS7" s="38">
        <v>100</v>
      </c>
      <c r="BT7" s="38">
        <v>100</v>
      </c>
      <c r="BU7" s="38">
        <v>100</v>
      </c>
      <c r="BV7" s="38">
        <v>69.87</v>
      </c>
      <c r="BW7" s="38">
        <v>74.3</v>
      </c>
      <c r="BX7" s="38">
        <v>72.260000000000005</v>
      </c>
      <c r="BY7" s="38">
        <v>71.84</v>
      </c>
      <c r="BZ7" s="38">
        <v>73.36</v>
      </c>
      <c r="CA7" s="38">
        <v>75.290000000000006</v>
      </c>
      <c r="CB7" s="38">
        <v>305.48</v>
      </c>
      <c r="CC7" s="38">
        <v>159.43</v>
      </c>
      <c r="CD7" s="38">
        <v>162.76</v>
      </c>
      <c r="CE7" s="38">
        <v>168.18</v>
      </c>
      <c r="CF7" s="38">
        <v>165.43</v>
      </c>
      <c r="CG7" s="38">
        <v>234.96</v>
      </c>
      <c r="CH7" s="38">
        <v>221.81</v>
      </c>
      <c r="CI7" s="38">
        <v>230.02</v>
      </c>
      <c r="CJ7" s="38">
        <v>228.47</v>
      </c>
      <c r="CK7" s="38">
        <v>224.88</v>
      </c>
      <c r="CL7" s="38">
        <v>215.41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42.9</v>
      </c>
      <c r="CS7" s="38">
        <v>43.36</v>
      </c>
      <c r="CT7" s="38">
        <v>42.56</v>
      </c>
      <c r="CU7" s="38">
        <v>42.47</v>
      </c>
      <c r="CV7" s="38">
        <v>42.4</v>
      </c>
      <c r="CW7" s="38">
        <v>42.9</v>
      </c>
      <c r="CX7" s="38">
        <v>79.459999999999994</v>
      </c>
      <c r="CY7" s="38">
        <v>82.03</v>
      </c>
      <c r="CZ7" s="38">
        <v>83.45</v>
      </c>
      <c r="DA7" s="38">
        <v>84.35</v>
      </c>
      <c r="DB7" s="38">
        <v>85.37</v>
      </c>
      <c r="DC7" s="38">
        <v>83.5</v>
      </c>
      <c r="DD7" s="38">
        <v>83.06</v>
      </c>
      <c r="DE7" s="38">
        <v>83.32</v>
      </c>
      <c r="DF7" s="38">
        <v>83.75</v>
      </c>
      <c r="DG7" s="38">
        <v>84.19</v>
      </c>
      <c r="DH7" s="38">
        <v>84.75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0.09</v>
      </c>
      <c r="EK7" s="38">
        <v>0.09</v>
      </c>
      <c r="EL7" s="38">
        <v>0.13</v>
      </c>
      <c r="EM7" s="38">
        <v>0.36</v>
      </c>
      <c r="EN7" s="38">
        <v>0.39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</cp:lastModifiedBy>
  <cp:lastPrinted>2022-01-17T02:41:08Z</cp:lastPrinted>
  <dcterms:created xsi:type="dcterms:W3CDTF">2021-12-03T07:50:47Z</dcterms:created>
  <dcterms:modified xsi:type="dcterms:W3CDTF">2022-01-17T02:41:09Z</dcterms:modified>
  <cp:category/>
</cp:coreProperties>
</file>